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GCCT\AM 05-2023\4. MODELOS DL Y ANEXOS\Modelo oferta\"/>
    </mc:Choice>
  </mc:AlternateContent>
  <xr:revisionPtr revIDLastSave="0" documentId="8_{B0BDED76-129C-46C1-A453-0F691994627D}" xr6:coauthVersionLast="47" xr6:coauthVersionMax="47" xr10:uidLastSave="{00000000-0000-0000-0000-000000000000}"/>
  <bookViews>
    <workbookView xWindow="-120" yWindow="-120" windowWidth="29040" windowHeight="15840" xr2:uid="{FEC0E62B-092E-452A-8CEB-5555F0469FE6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1" l="1"/>
  <c r="F42" i="1"/>
  <c r="C42" i="1"/>
  <c r="F39" i="1"/>
  <c r="H39" i="1" s="1"/>
  <c r="F38" i="1"/>
  <c r="H38" i="1" s="1"/>
  <c r="F37" i="1"/>
  <c r="H37" i="1" s="1"/>
  <c r="F34" i="1"/>
  <c r="F35" i="1" s="1"/>
  <c r="H34" i="1" s="1"/>
  <c r="F33" i="1"/>
  <c r="H32" i="1" s="1"/>
  <c r="F32" i="1"/>
  <c r="F30" i="1"/>
  <c r="F31" i="1" s="1"/>
  <c r="H30" i="1" s="1"/>
  <c r="F27" i="1"/>
  <c r="F28" i="1" s="1"/>
  <c r="H27" i="1" s="1"/>
  <c r="F25" i="1"/>
  <c r="F26" i="1" s="1"/>
  <c r="H25" i="1" s="1"/>
  <c r="F24" i="1"/>
  <c r="H23" i="1" s="1"/>
  <c r="F23" i="1"/>
  <c r="F20" i="1"/>
  <c r="F21" i="1" s="1"/>
  <c r="H20" i="1" s="1"/>
  <c r="F18" i="1"/>
  <c r="F19" i="1" s="1"/>
  <c r="H18" i="1" s="1"/>
  <c r="F15" i="1"/>
  <c r="F16" i="1" s="1"/>
  <c r="H15" i="1" s="1"/>
  <c r="F14" i="1"/>
  <c r="H13" i="1" s="1"/>
  <c r="F13" i="1"/>
  <c r="F10" i="1"/>
  <c r="F11" i="1" s="1"/>
  <c r="H10" i="1" s="1"/>
  <c r="F8" i="1"/>
  <c r="F9" i="1" s="1"/>
  <c r="H8" i="1" l="1"/>
  <c r="C41" i="1" s="1"/>
</calcChain>
</file>

<file path=xl/sharedStrings.xml><?xml version="1.0" encoding="utf-8"?>
<sst xmlns="http://schemas.openxmlformats.org/spreadsheetml/2006/main" count="84" uniqueCount="39">
  <si>
    <r>
      <t xml:space="preserve">ATENCIÓN: </t>
    </r>
    <r>
      <rPr>
        <sz val="16"/>
        <rFont val="Aptos Narrow"/>
        <family val="2"/>
        <scheme val="minor"/>
      </rPr>
      <t xml:space="preserve">Este es un ejemplo de oferta para la adquisición de 10 impresoras B/N (5 con destino a la península y 5 con destino a Canarias), 5 impresoras de grupo de trabajo B/N (2 con destino a la península y 3 con destino a Canarias), 15 equipos multifunción de oficina B/N (10 con destino a la península y 5 con destino a Melilla), 300 unidade de consumibles B/N (100 con destino a la península, 100 con destino a Canarias y 100 con destino a Melilla), 30 elementos de finalización (17 con destino a la península, 8 con destino a Canarias y 5 con destino a Melilla) y 30 elementos adicionales que consisten en un servicio de impresión gestionado (17 con destino a la península, 8 con destino a Canarias y 5 con destino a Melilla). </t>
    </r>
  </si>
  <si>
    <r>
      <t xml:space="preserve">NOTA: </t>
    </r>
    <r>
      <rPr>
        <sz val="16"/>
        <rFont val="Aptos Narrow"/>
        <family val="2"/>
        <scheme val="minor"/>
      </rPr>
      <t>Obsérvese que se han creado tantas filas para cada clave, como distintos tipos aplicables existen, tanto de la clave asociada al suministro o servicio como de la clave de descuento.</t>
    </r>
  </si>
  <si>
    <t>OFERTA ECONÓMICA ACUERDO MARCO 05/2023 - EJEMPLO APLICABLE A LOS LOTES 1 A 5</t>
  </si>
  <si>
    <t>EMPRESA:</t>
  </si>
  <si>
    <t>Impresiones DGRCC</t>
  </si>
  <si>
    <t>ARTÍCULO (CLAVE CATÁLOGO)</t>
  </si>
  <si>
    <t>Unidades requeridas</t>
  </si>
  <si>
    <t>DESCRIPCIÓN</t>
  </si>
  <si>
    <t>PRECIO UNITARIO SIN IMPUESTOS (indicar precio del catálogo, si lo hay)</t>
  </si>
  <si>
    <t>IMPORTE ANTES DE IMPUESTOS</t>
  </si>
  <si>
    <t>% TIPO IMPOSITIVO APLICABLE (IVA, IGIC. IPSI Ó EXENTO)</t>
  </si>
  <si>
    <t>IMPORTE CON IMPUESTOS</t>
  </si>
  <si>
    <t xml:space="preserve"> IMPRESORA PERSONAL B/N</t>
  </si>
  <si>
    <t>01.01.00.XXX</t>
  </si>
  <si>
    <t>Impresora personal Modelo TH345</t>
  </si>
  <si>
    <t xml:space="preserve"> DESCUENTO LICITACIÓN IMPRESORA PERSONAL B/N</t>
  </si>
  <si>
    <t>01.90.00.XXX</t>
  </si>
  <si>
    <t xml:space="preserve"> IMPRESORA GRUPO DE TRABAJO B/N</t>
  </si>
  <si>
    <t>01.02.00.XXX</t>
  </si>
  <si>
    <t>Impresora grupo de trabajo Modelo TE50v</t>
  </si>
  <si>
    <t xml:space="preserve"> DESCUENTO IMPRESORA GRUPO DE TRABAJO B/N</t>
  </si>
  <si>
    <t xml:space="preserve"> EQUIPO MULTIFUNCIONAL DE OFICINA B/N </t>
  </si>
  <si>
    <t>01.03.00.XXX</t>
  </si>
  <si>
    <t>Equipo multifunción Modelo MFW32</t>
  </si>
  <si>
    <t xml:space="preserve"> DESCUENTO EQUIPO MULTIFUNCIONAL DE OFICINA B/N </t>
  </si>
  <si>
    <t xml:space="preserve"> CONSUMIBLES 1.000 PÁGINAS IMPRESAS A4 BLANCO Y NEGRO</t>
  </si>
  <si>
    <t>01.04.00.XXX</t>
  </si>
  <si>
    <t>Consumibles B/N</t>
  </si>
  <si>
    <t xml:space="preserve"> DESCUENTO CONSUMIBLES 1.000 PÁGINAS IMPRESAS A4 BLANCO Y NEGRO</t>
  </si>
  <si>
    <t xml:space="preserve"> ELEMENTOS DE FINALIZACIÓN DEL CATÁLOGO</t>
  </si>
  <si>
    <t>01.05.00.XXX</t>
  </si>
  <si>
    <t>Bandeja de salida 500 hojas</t>
  </si>
  <si>
    <t xml:space="preserve"> DESCUENTO ELEMENTOS DE FINALIZACIÓN DEL CATÁLOGO</t>
  </si>
  <si>
    <t xml:space="preserve"> ELEMENTOS ADICIONALES</t>
  </si>
  <si>
    <t>01.06.00.XXX</t>
  </si>
  <si>
    <t>Servicio de gestión de impresión</t>
  </si>
  <si>
    <t>IMPORTE TOTAL  (impuestos excluidos):</t>
  </si>
  <si>
    <t>IMPORTE TOTAL  (impuestos incluidos):</t>
  </si>
  <si>
    <t>FECHA, NOMBRE Y FIRMA APODERADO: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</si>
</sst>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b/>
      <sz val="16"/>
      <color rgb="FFFF0000"/>
      <name val="Aptos Narrow"/>
      <family val="2"/>
      <scheme val="minor"/>
    </font>
    <font>
      <sz val="16"/>
      <name val="Aptos Narrow"/>
      <family val="2"/>
      <scheme val="minor"/>
    </font>
    <font>
      <b/>
      <sz val="18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right" vertical="center" wrapText="1"/>
    </xf>
    <xf numFmtId="164" fontId="5" fillId="4" borderId="5" xfId="0" applyNumberFormat="1" applyFont="1" applyFill="1" applyBorder="1" applyAlignment="1" applyProtection="1">
      <alignment horizontal="center" vertical="center"/>
      <protection locked="0"/>
    </xf>
    <xf numFmtId="164" fontId="5" fillId="4" borderId="6" xfId="0" applyNumberFormat="1" applyFont="1" applyFill="1" applyBorder="1" applyAlignment="1" applyProtection="1">
      <alignment horizontal="center" vertical="center"/>
      <protection locked="0"/>
    </xf>
    <xf numFmtId="164" fontId="5" fillId="4" borderId="7" xfId="0" applyNumberFormat="1" applyFont="1" applyFill="1" applyBorder="1" applyAlignment="1" applyProtection="1">
      <alignment horizontal="center" vertical="center"/>
      <protection locked="0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vertical="center"/>
    </xf>
    <xf numFmtId="1" fontId="5" fillId="4" borderId="9" xfId="0" applyNumberFormat="1" applyFont="1" applyFill="1" applyBorder="1" applyAlignment="1" applyProtection="1">
      <alignment horizontal="center" vertical="center"/>
      <protection locked="0"/>
    </xf>
    <xf numFmtId="0" fontId="5" fillId="4" borderId="9" xfId="0" applyFont="1" applyFill="1" applyBorder="1" applyAlignment="1" applyProtection="1">
      <alignment horizontal="center" vertical="center"/>
      <protection locked="0"/>
    </xf>
    <xf numFmtId="164" fontId="5" fillId="4" borderId="9" xfId="0" applyNumberFormat="1" applyFont="1" applyFill="1" applyBorder="1" applyAlignment="1" applyProtection="1">
      <alignment horizontal="center" vertical="center"/>
      <protection locked="0"/>
    </xf>
    <xf numFmtId="164" fontId="5" fillId="7" borderId="9" xfId="0" applyNumberFormat="1" applyFont="1" applyFill="1" applyBorder="1" applyAlignment="1">
      <alignment horizontal="center" vertical="center" wrapText="1"/>
    </xf>
    <xf numFmtId="10" fontId="5" fillId="4" borderId="9" xfId="0" applyNumberFormat="1" applyFont="1" applyFill="1" applyBorder="1" applyAlignment="1">
      <alignment horizontal="center" vertical="center" wrapText="1"/>
    </xf>
    <xf numFmtId="164" fontId="5" fillId="7" borderId="10" xfId="0" applyNumberFormat="1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vertical="center"/>
    </xf>
    <xf numFmtId="1" fontId="5" fillId="4" borderId="12" xfId="0" applyNumberFormat="1" applyFont="1" applyFill="1" applyBorder="1" applyAlignment="1" applyProtection="1">
      <alignment horizontal="center" vertical="center"/>
      <protection locked="0"/>
    </xf>
    <xf numFmtId="164" fontId="5" fillId="4" borderId="12" xfId="0" applyNumberFormat="1" applyFont="1" applyFill="1" applyBorder="1" applyAlignment="1" applyProtection="1">
      <alignment horizontal="center" vertical="center"/>
      <protection locked="0"/>
    </xf>
    <xf numFmtId="164" fontId="5" fillId="7" borderId="12" xfId="0" applyNumberFormat="1" applyFont="1" applyFill="1" applyBorder="1" applyAlignment="1">
      <alignment horizontal="center" vertical="center" wrapText="1"/>
    </xf>
    <xf numFmtId="10" fontId="5" fillId="4" borderId="12" xfId="0" applyNumberFormat="1" applyFont="1" applyFill="1" applyBorder="1" applyAlignment="1">
      <alignment horizontal="center" vertical="center" wrapText="1"/>
    </xf>
    <xf numFmtId="164" fontId="5" fillId="7" borderId="13" xfId="0" applyNumberFormat="1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0" fontId="5" fillId="4" borderId="16" xfId="0" applyFont="1" applyFill="1" applyBorder="1" applyAlignment="1" applyProtection="1">
      <alignment horizontal="center" vertical="center"/>
      <protection locked="0"/>
    </xf>
    <xf numFmtId="10" fontId="5" fillId="4" borderId="17" xfId="0" applyNumberFormat="1" applyFont="1" applyFill="1" applyBorder="1" applyAlignment="1">
      <alignment horizontal="center" vertical="center" wrapText="1"/>
    </xf>
    <xf numFmtId="10" fontId="5" fillId="4" borderId="18" xfId="0" applyNumberFormat="1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left" vertical="center"/>
    </xf>
    <xf numFmtId="0" fontId="5" fillId="7" borderId="11" xfId="0" applyFont="1" applyFill="1" applyBorder="1" applyAlignment="1">
      <alignment horizontal="left" vertical="center"/>
    </xf>
    <xf numFmtId="164" fontId="5" fillId="7" borderId="16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5" fillId="7" borderId="19" xfId="0" applyFont="1" applyFill="1" applyBorder="1" applyAlignment="1">
      <alignment horizontal="left" vertical="center"/>
    </xf>
    <xf numFmtId="1" fontId="5" fillId="4" borderId="20" xfId="0" applyNumberFormat="1" applyFont="1" applyFill="1" applyBorder="1" applyAlignment="1" applyProtection="1">
      <alignment horizontal="center" vertical="center"/>
      <protection locked="0"/>
    </xf>
    <xf numFmtId="0" fontId="5" fillId="4" borderId="2" xfId="0" applyFont="1" applyFill="1" applyBorder="1" applyAlignment="1" applyProtection="1">
      <alignment horizontal="center" vertical="center"/>
      <protection locked="0"/>
    </xf>
    <xf numFmtId="164" fontId="5" fillId="4" borderId="20" xfId="0" applyNumberFormat="1" applyFont="1" applyFill="1" applyBorder="1" applyAlignment="1" applyProtection="1">
      <alignment horizontal="center" vertical="center"/>
      <protection locked="0"/>
    </xf>
    <xf numFmtId="164" fontId="5" fillId="7" borderId="20" xfId="0" applyNumberFormat="1" applyFont="1" applyFill="1" applyBorder="1" applyAlignment="1">
      <alignment horizontal="center" vertical="center" wrapText="1"/>
    </xf>
    <xf numFmtId="10" fontId="5" fillId="4" borderId="20" xfId="0" applyNumberFormat="1" applyFont="1" applyFill="1" applyBorder="1" applyAlignment="1">
      <alignment horizontal="center" vertical="center" wrapText="1"/>
    </xf>
    <xf numFmtId="164" fontId="5" fillId="7" borderId="21" xfId="0" applyNumberFormat="1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right" vertical="center" wrapText="1"/>
    </xf>
    <xf numFmtId="0" fontId="5" fillId="7" borderId="20" xfId="0" applyFont="1" applyFill="1" applyBorder="1" applyAlignment="1">
      <alignment horizontal="right" vertical="center" wrapText="1"/>
    </xf>
    <xf numFmtId="164" fontId="7" fillId="4" borderId="22" xfId="0" applyNumberFormat="1" applyFont="1" applyFill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164" fontId="5" fillId="4" borderId="22" xfId="0" applyNumberFormat="1" applyFont="1" applyFill="1" applyBorder="1" applyAlignment="1">
      <alignment horizontal="center" vertical="center" wrapText="1"/>
    </xf>
    <xf numFmtId="164" fontId="5" fillId="4" borderId="2" xfId="0" applyNumberFormat="1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7" borderId="19" xfId="0" applyFont="1" applyFill="1" applyBorder="1" applyAlignment="1">
      <alignment horizontal="center" vertical="center"/>
    </xf>
    <xf numFmtId="0" fontId="5" fillId="7" borderId="20" xfId="0" applyFont="1" applyFill="1" applyBorder="1" applyAlignment="1">
      <alignment horizontal="center" vertical="center"/>
    </xf>
    <xf numFmtId="0" fontId="5" fillId="4" borderId="22" xfId="0" applyFont="1" applyFill="1" applyBorder="1" applyAlignment="1" applyProtection="1">
      <alignment horizontal="center" vertical="center"/>
      <protection locked="0"/>
    </xf>
    <xf numFmtId="0" fontId="5" fillId="4" borderId="2" xfId="0" applyFont="1" applyFill="1" applyBorder="1" applyAlignment="1" applyProtection="1">
      <alignment horizontal="center" vertical="center"/>
      <protection locked="0"/>
    </xf>
    <xf numFmtId="0" fontId="5" fillId="4" borderId="3" xfId="0" applyFont="1" applyFill="1" applyBorder="1" applyAlignment="1" applyProtection="1">
      <alignment horizontal="center" vertical="center"/>
      <protection locked="0"/>
    </xf>
    <xf numFmtId="16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4010024</xdr:colOff>
      <xdr:row>5</xdr:row>
      <xdr:rowOff>285751</xdr:rowOff>
    </xdr:from>
    <xdr:to>
      <xdr:col>2</xdr:col>
      <xdr:colOff>66674</xdr:colOff>
      <xdr:row>7</xdr:row>
      <xdr:rowOff>180975</xdr:rowOff>
    </xdr:to>
    <xdr:sp macro="" textlink="">
      <xdr:nvSpPr>
        <xdr:cNvPr id="32" name="Bocadillo: ovalado 31">
          <a:extLst>
            <a:ext uri="{FF2B5EF4-FFF2-40B4-BE49-F238E27FC236}">
              <a16:creationId xmlns:a16="http://schemas.microsoft.com/office/drawing/2014/main" id="{6D8DBA3A-6711-4ED9-86EA-45F17FFE0E31}"/>
            </a:ext>
          </a:extLst>
        </xdr:cNvPr>
        <xdr:cNvSpPr/>
      </xdr:nvSpPr>
      <xdr:spPr>
        <a:xfrm>
          <a:off x="4010024" y="2562226"/>
          <a:ext cx="2066925" cy="914399"/>
        </a:xfrm>
        <a:prstGeom prst="wedgeEllipseCallout">
          <a:avLst>
            <a:gd name="adj1" fmla="val 163726"/>
            <a:gd name="adj2" fmla="val 62767"/>
          </a:avLst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>
              <a:solidFill>
                <a:sysClr val="windowText" lastClr="000000"/>
              </a:solidFill>
            </a:rPr>
            <a:t>Descuento</a:t>
          </a:r>
          <a:r>
            <a:rPr lang="es-ES" sz="1100" baseline="0">
              <a:solidFill>
                <a:sysClr val="windowText" lastClr="000000"/>
              </a:solidFill>
            </a:rPr>
            <a:t> sobre el importe de las 5 unidades en conjunto.</a:t>
          </a:r>
          <a:endParaRPr lang="es-ES" sz="11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3</xdr:col>
      <xdr:colOff>339330</xdr:colOff>
      <xdr:row>1</xdr:row>
      <xdr:rowOff>155224</xdr:rowOff>
    </xdr:from>
    <xdr:ext cx="3207545" cy="9912843"/>
    <xdr:sp macro="" textlink="">
      <xdr:nvSpPr>
        <xdr:cNvPr id="33" name="Rectángulo 32">
          <a:extLst>
            <a:ext uri="{FF2B5EF4-FFF2-40B4-BE49-F238E27FC236}">
              <a16:creationId xmlns:a16="http://schemas.microsoft.com/office/drawing/2014/main" id="{4AB0D23D-1C16-4804-BA25-BD327C9A1667}"/>
            </a:ext>
          </a:extLst>
        </xdr:cNvPr>
        <xdr:cNvSpPr/>
      </xdr:nvSpPr>
      <xdr:spPr>
        <a:xfrm rot="18873477">
          <a:off x="4035181" y="4669923"/>
          <a:ext cx="9912843" cy="320754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99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  <a:alpha val="24000"/>
                </a:schemeClr>
              </a:solidFill>
              <a:effectLst/>
            </a:rPr>
            <a:t>EJEMPLO</a:t>
          </a:r>
        </a:p>
      </xdr:txBody>
    </xdr:sp>
    <xdr:clientData/>
  </xdr:oneCellAnchor>
  <xdr:twoCellAnchor>
    <xdr:from>
      <xdr:col>0</xdr:col>
      <xdr:colOff>3171824</xdr:colOff>
      <xdr:row>16</xdr:row>
      <xdr:rowOff>19051</xdr:rowOff>
    </xdr:from>
    <xdr:to>
      <xdr:col>1</xdr:col>
      <xdr:colOff>76200</xdr:colOff>
      <xdr:row>19</xdr:row>
      <xdr:rowOff>19050</xdr:rowOff>
    </xdr:to>
    <xdr:sp macro="" textlink="">
      <xdr:nvSpPr>
        <xdr:cNvPr id="34" name="Bocadillo: ovalado 33">
          <a:extLst>
            <a:ext uri="{FF2B5EF4-FFF2-40B4-BE49-F238E27FC236}">
              <a16:creationId xmlns:a16="http://schemas.microsoft.com/office/drawing/2014/main" id="{F2A9C9B3-391D-4DF5-B9D5-85DE623DDB3B}"/>
            </a:ext>
          </a:extLst>
        </xdr:cNvPr>
        <xdr:cNvSpPr/>
      </xdr:nvSpPr>
      <xdr:spPr>
        <a:xfrm>
          <a:off x="3171824" y="5162551"/>
          <a:ext cx="1790701" cy="619124"/>
        </a:xfrm>
        <a:prstGeom prst="wedgeEllipseCallout">
          <a:avLst>
            <a:gd name="adj1" fmla="val -46837"/>
            <a:gd name="adj2" fmla="val -108313"/>
          </a:avLst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 baseline="0">
              <a:solidFill>
                <a:sysClr val="windowText" lastClr="000000"/>
              </a:solidFill>
            </a:rPr>
            <a:t>Añadir las filas que sean necesarias.</a:t>
          </a:r>
          <a:endParaRPr lang="es-E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1181101</xdr:colOff>
      <xdr:row>18</xdr:row>
      <xdr:rowOff>19050</xdr:rowOff>
    </xdr:from>
    <xdr:to>
      <xdr:col>10</xdr:col>
      <xdr:colOff>704850</xdr:colOff>
      <xdr:row>23</xdr:row>
      <xdr:rowOff>95249</xdr:rowOff>
    </xdr:to>
    <xdr:sp macro="" textlink="">
      <xdr:nvSpPr>
        <xdr:cNvPr id="35" name="Bocadillo: ovalado 34">
          <a:extLst>
            <a:ext uri="{FF2B5EF4-FFF2-40B4-BE49-F238E27FC236}">
              <a16:creationId xmlns:a16="http://schemas.microsoft.com/office/drawing/2014/main" id="{935C6CB5-7D35-4242-90E2-C7B5CD5B96D3}"/>
            </a:ext>
          </a:extLst>
        </xdr:cNvPr>
        <xdr:cNvSpPr/>
      </xdr:nvSpPr>
      <xdr:spPr>
        <a:xfrm>
          <a:off x="15154276" y="5210175"/>
          <a:ext cx="2581274" cy="990599"/>
        </a:xfrm>
        <a:prstGeom prst="wedgeEllipseCallout">
          <a:avLst>
            <a:gd name="adj1" fmla="val -113830"/>
            <a:gd name="adj2" fmla="val -47927"/>
          </a:avLst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 baseline="0">
              <a:solidFill>
                <a:sysClr val="windowText" lastClr="000000"/>
              </a:solidFill>
            </a:rPr>
            <a:t>Se deben crear diferentes filas en caso de que existan diferentes tipos impositivos.</a:t>
          </a:r>
          <a:endParaRPr lang="es-E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1781174</xdr:colOff>
      <xdr:row>38</xdr:row>
      <xdr:rowOff>38100</xdr:rowOff>
    </xdr:from>
    <xdr:to>
      <xdr:col>0</xdr:col>
      <xdr:colOff>4705349</xdr:colOff>
      <xdr:row>41</xdr:row>
      <xdr:rowOff>142876</xdr:rowOff>
    </xdr:to>
    <xdr:sp macro="" textlink="">
      <xdr:nvSpPr>
        <xdr:cNvPr id="36" name="Bocadillo: ovalado 35">
          <a:extLst>
            <a:ext uri="{FF2B5EF4-FFF2-40B4-BE49-F238E27FC236}">
              <a16:creationId xmlns:a16="http://schemas.microsoft.com/office/drawing/2014/main" id="{A97A5643-F4D6-41CD-9986-FD31D1370CF5}"/>
            </a:ext>
          </a:extLst>
        </xdr:cNvPr>
        <xdr:cNvSpPr/>
      </xdr:nvSpPr>
      <xdr:spPr>
        <a:xfrm>
          <a:off x="1781174" y="9010650"/>
          <a:ext cx="2924175" cy="619126"/>
        </a:xfrm>
        <a:prstGeom prst="wedgeEllipseCallout">
          <a:avLst>
            <a:gd name="adj1" fmla="val -46837"/>
            <a:gd name="adj2" fmla="val -108313"/>
          </a:avLst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 baseline="0">
              <a:solidFill>
                <a:sysClr val="windowText" lastClr="000000"/>
              </a:solidFill>
            </a:rPr>
            <a:t>A los elementos adicionales no se les aplicará descuento.</a:t>
          </a:r>
          <a:endParaRPr lang="es-E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866775</xdr:colOff>
      <xdr:row>43</xdr:row>
      <xdr:rowOff>0</xdr:rowOff>
    </xdr:from>
    <xdr:to>
      <xdr:col>7</xdr:col>
      <xdr:colOff>390525</xdr:colOff>
      <xdr:row>46</xdr:row>
      <xdr:rowOff>57150</xdr:rowOff>
    </xdr:to>
    <xdr:sp macro="" textlink="">
      <xdr:nvSpPr>
        <xdr:cNvPr id="37" name="Bocadillo: ovalado 36">
          <a:extLst>
            <a:ext uri="{FF2B5EF4-FFF2-40B4-BE49-F238E27FC236}">
              <a16:creationId xmlns:a16="http://schemas.microsoft.com/office/drawing/2014/main" id="{06381FA1-DDD6-4B22-A6DE-42F308DA530C}"/>
            </a:ext>
          </a:extLst>
        </xdr:cNvPr>
        <xdr:cNvSpPr/>
      </xdr:nvSpPr>
      <xdr:spPr>
        <a:xfrm>
          <a:off x="12125325" y="10725150"/>
          <a:ext cx="2238375" cy="628650"/>
        </a:xfrm>
        <a:prstGeom prst="wedgeEllipseCallout">
          <a:avLst>
            <a:gd name="adj1" fmla="val -46837"/>
            <a:gd name="adj2" fmla="val -108313"/>
          </a:avLst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 baseline="0">
              <a:solidFill>
                <a:sysClr val="windowText" lastClr="000000"/>
              </a:solidFill>
            </a:rPr>
            <a:t>Se deberá revisar las fórmulas aplicables.</a:t>
          </a:r>
          <a:endParaRPr lang="es-E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994D7-F8D2-4379-B73E-A61FDEA304CE}">
  <dimension ref="A1:L47"/>
  <sheetViews>
    <sheetView tabSelected="1" workbookViewId="0">
      <selection activeCell="D49" sqref="D49"/>
    </sheetView>
  </sheetViews>
  <sheetFormatPr baseColWidth="10" defaultRowHeight="15" x14ac:dyDescent="0.25"/>
  <cols>
    <col min="1" max="1" width="73.28515625" customWidth="1"/>
    <col min="2" max="2" width="16.85546875" customWidth="1"/>
    <col min="3" max="3" width="15.5703125" customWidth="1"/>
    <col min="4" max="4" width="40.140625" customWidth="1"/>
    <col min="5" max="5" width="23" customWidth="1"/>
    <col min="6" max="6" width="18.7109375" customWidth="1"/>
    <col min="7" max="7" width="22" customWidth="1"/>
    <col min="8" max="8" width="23" customWidth="1"/>
  </cols>
  <sheetData>
    <row r="1" spans="1:8" ht="99.75" customHeight="1" thickBot="1" x14ac:dyDescent="0.3">
      <c r="A1" s="1" t="s">
        <v>0</v>
      </c>
      <c r="B1" s="2"/>
      <c r="C1" s="2"/>
      <c r="D1" s="2"/>
      <c r="E1" s="2"/>
      <c r="F1" s="2"/>
      <c r="G1" s="2"/>
      <c r="H1" s="3"/>
    </row>
    <row r="2" spans="1:8" ht="21.75" thickBot="1" x14ac:dyDescent="0.3">
      <c r="A2" s="1" t="s">
        <v>1</v>
      </c>
      <c r="B2" s="2"/>
      <c r="C2" s="2"/>
      <c r="D2" s="2"/>
      <c r="E2" s="2"/>
      <c r="F2" s="2"/>
      <c r="G2" s="2"/>
      <c r="H2" s="3"/>
    </row>
    <row r="3" spans="1:8" ht="24.75" thickBot="1" x14ac:dyDescent="0.45">
      <c r="A3" s="4" t="s">
        <v>2</v>
      </c>
      <c r="B3" s="4"/>
      <c r="C3" s="4"/>
      <c r="D3" s="4"/>
      <c r="E3" s="4"/>
      <c r="F3" s="4"/>
      <c r="G3" s="4"/>
      <c r="H3" s="4"/>
    </row>
    <row r="4" spans="1:8" ht="16.5" thickBot="1" x14ac:dyDescent="0.3">
      <c r="A4" s="5" t="s">
        <v>3</v>
      </c>
      <c r="B4" s="6"/>
      <c r="C4" s="6"/>
      <c r="D4" s="7" t="s">
        <v>4</v>
      </c>
      <c r="E4" s="8"/>
      <c r="F4" s="8"/>
      <c r="G4" s="8"/>
      <c r="H4" s="9"/>
    </row>
    <row r="5" spans="1:8" ht="16.5" thickBot="1" x14ac:dyDescent="0.3">
      <c r="A5" s="10"/>
      <c r="B5" s="11"/>
      <c r="C5" s="11"/>
      <c r="D5" s="11"/>
      <c r="E5" s="11"/>
      <c r="F5" s="11"/>
      <c r="G5" s="11"/>
      <c r="H5" s="12"/>
    </row>
    <row r="6" spans="1:8" ht="63.75" thickBot="1" x14ac:dyDescent="0.3">
      <c r="A6" s="13" t="s">
        <v>5</v>
      </c>
      <c r="B6" s="14"/>
      <c r="C6" s="15" t="s">
        <v>6</v>
      </c>
      <c r="D6" s="15" t="s">
        <v>7</v>
      </c>
      <c r="E6" s="15" t="s">
        <v>8</v>
      </c>
      <c r="F6" s="15" t="s">
        <v>9</v>
      </c>
      <c r="G6" s="15" t="s">
        <v>10</v>
      </c>
      <c r="H6" s="16" t="s">
        <v>11</v>
      </c>
    </row>
    <row r="7" spans="1:8" ht="16.5" thickBot="1" x14ac:dyDescent="0.3">
      <c r="A7" s="17"/>
      <c r="B7" s="18"/>
      <c r="C7" s="18"/>
      <c r="D7" s="18"/>
      <c r="E7" s="18"/>
      <c r="F7" s="18"/>
      <c r="G7" s="18"/>
      <c r="H7" s="19"/>
    </row>
    <row r="8" spans="1:8" ht="15.75" x14ac:dyDescent="0.25">
      <c r="A8" s="20" t="s">
        <v>12</v>
      </c>
      <c r="B8" s="21" t="s">
        <v>13</v>
      </c>
      <c r="C8" s="21">
        <v>5</v>
      </c>
      <c r="D8" s="22" t="s">
        <v>14</v>
      </c>
      <c r="E8" s="23">
        <v>100</v>
      </c>
      <c r="F8" s="24">
        <f>C8*E8</f>
        <v>500</v>
      </c>
      <c r="G8" s="25">
        <v>0.21</v>
      </c>
      <c r="H8" s="26">
        <f>F9*G8+F9</f>
        <v>544.5</v>
      </c>
    </row>
    <row r="9" spans="1:8" ht="16.5" thickBot="1" x14ac:dyDescent="0.3">
      <c r="A9" s="27" t="s">
        <v>15</v>
      </c>
      <c r="B9" s="28" t="s">
        <v>16</v>
      </c>
      <c r="C9" s="29">
        <v>50</v>
      </c>
      <c r="D9" s="29"/>
      <c r="E9" s="29"/>
      <c r="F9" s="30">
        <f>F8-C9</f>
        <v>450</v>
      </c>
      <c r="G9" s="31"/>
      <c r="H9" s="32"/>
    </row>
    <row r="10" spans="1:8" ht="15.75" x14ac:dyDescent="0.25">
      <c r="A10" s="20" t="s">
        <v>12</v>
      </c>
      <c r="B10" s="21" t="s">
        <v>13</v>
      </c>
      <c r="C10" s="21">
        <v>5</v>
      </c>
      <c r="D10" s="22" t="s">
        <v>14</v>
      </c>
      <c r="E10" s="23">
        <v>100</v>
      </c>
      <c r="F10" s="24">
        <f>C10*E10</f>
        <v>500</v>
      </c>
      <c r="G10" s="25">
        <v>7.0000000000000007E-2</v>
      </c>
      <c r="H10" s="26">
        <f>F11*G10+F11</f>
        <v>481.5</v>
      </c>
    </row>
    <row r="11" spans="1:8" ht="16.5" thickBot="1" x14ac:dyDescent="0.3">
      <c r="A11" s="27" t="s">
        <v>15</v>
      </c>
      <c r="B11" s="28" t="s">
        <v>16</v>
      </c>
      <c r="C11" s="29">
        <v>50</v>
      </c>
      <c r="D11" s="29"/>
      <c r="E11" s="29"/>
      <c r="F11" s="30">
        <f>F10-C11</f>
        <v>450</v>
      </c>
      <c r="G11" s="31"/>
      <c r="H11" s="32"/>
    </row>
    <row r="12" spans="1:8" ht="16.5" thickBot="1" x14ac:dyDescent="0.3">
      <c r="A12" s="33"/>
      <c r="B12" s="34"/>
      <c r="C12" s="34"/>
      <c r="D12" s="34"/>
      <c r="E12" s="34"/>
      <c r="F12" s="34"/>
      <c r="G12" s="34"/>
      <c r="H12" s="35"/>
    </row>
    <row r="13" spans="1:8" ht="15.75" x14ac:dyDescent="0.25">
      <c r="A13" s="20" t="s">
        <v>17</v>
      </c>
      <c r="B13" s="21" t="s">
        <v>18</v>
      </c>
      <c r="C13" s="21">
        <v>2</v>
      </c>
      <c r="D13" s="22" t="s">
        <v>19</v>
      </c>
      <c r="E13" s="23">
        <v>50</v>
      </c>
      <c r="F13" s="24">
        <f>C13*E13</f>
        <v>100</v>
      </c>
      <c r="G13" s="25">
        <v>0.21</v>
      </c>
      <c r="H13" s="26">
        <f>F14*G13+F14</f>
        <v>96.8</v>
      </c>
    </row>
    <row r="14" spans="1:8" ht="16.5" thickBot="1" x14ac:dyDescent="0.3">
      <c r="A14" s="27" t="s">
        <v>20</v>
      </c>
      <c r="B14" s="28" t="s">
        <v>16</v>
      </c>
      <c r="C14" s="29">
        <v>20</v>
      </c>
      <c r="D14" s="29"/>
      <c r="E14" s="29"/>
      <c r="F14" s="30">
        <f>F13-C14</f>
        <v>80</v>
      </c>
      <c r="G14" s="31"/>
      <c r="H14" s="32"/>
    </row>
    <row r="15" spans="1:8" ht="15.75" x14ac:dyDescent="0.25">
      <c r="A15" s="20" t="s">
        <v>17</v>
      </c>
      <c r="B15" s="21" t="s">
        <v>18</v>
      </c>
      <c r="C15" s="21">
        <v>3</v>
      </c>
      <c r="D15" s="36" t="s">
        <v>19</v>
      </c>
      <c r="E15" s="23">
        <v>50</v>
      </c>
      <c r="F15" s="24">
        <f>C15*E15</f>
        <v>150</v>
      </c>
      <c r="G15" s="25">
        <v>7.0000000000000007E-2</v>
      </c>
      <c r="H15" s="26">
        <f>F16*G15+F16</f>
        <v>139.1</v>
      </c>
    </row>
    <row r="16" spans="1:8" ht="16.5" thickBot="1" x14ac:dyDescent="0.3">
      <c r="A16" s="27" t="s">
        <v>20</v>
      </c>
      <c r="B16" s="28" t="s">
        <v>16</v>
      </c>
      <c r="C16" s="29">
        <v>20</v>
      </c>
      <c r="D16" s="29"/>
      <c r="E16" s="29"/>
      <c r="F16" s="30">
        <f>F15-C16</f>
        <v>130</v>
      </c>
      <c r="G16" s="31"/>
      <c r="H16" s="32"/>
    </row>
    <row r="17" spans="1:12" ht="16.5" thickBot="1" x14ac:dyDescent="0.3">
      <c r="A17" s="33"/>
      <c r="B17" s="34"/>
      <c r="C17" s="34"/>
      <c r="D17" s="34"/>
      <c r="E17" s="34"/>
      <c r="F17" s="34"/>
      <c r="G17" s="34"/>
      <c r="H17" s="35"/>
    </row>
    <row r="18" spans="1:12" ht="15.75" x14ac:dyDescent="0.25">
      <c r="A18" s="20" t="s">
        <v>21</v>
      </c>
      <c r="B18" s="21" t="s">
        <v>22</v>
      </c>
      <c r="C18" s="21">
        <v>10</v>
      </c>
      <c r="D18" s="22" t="s">
        <v>23</v>
      </c>
      <c r="E18" s="23">
        <v>10</v>
      </c>
      <c r="F18" s="24">
        <f>C18*E18</f>
        <v>100</v>
      </c>
      <c r="G18" s="37">
        <v>0.21</v>
      </c>
      <c r="H18" s="26">
        <f>F19*G18+F19</f>
        <v>118.58</v>
      </c>
    </row>
    <row r="19" spans="1:12" ht="16.5" thickBot="1" x14ac:dyDescent="0.3">
      <c r="A19" s="27" t="s">
        <v>24</v>
      </c>
      <c r="B19" s="28" t="s">
        <v>16</v>
      </c>
      <c r="C19" s="29">
        <v>2</v>
      </c>
      <c r="D19" s="29"/>
      <c r="E19" s="29"/>
      <c r="F19" s="30">
        <f>F18-C19</f>
        <v>98</v>
      </c>
      <c r="G19" s="38"/>
      <c r="H19" s="32"/>
    </row>
    <row r="20" spans="1:12" ht="15.75" x14ac:dyDescent="0.25">
      <c r="A20" s="20" t="s">
        <v>21</v>
      </c>
      <c r="B20" s="21" t="s">
        <v>22</v>
      </c>
      <c r="C20" s="21">
        <v>5</v>
      </c>
      <c r="D20" s="22" t="s">
        <v>23</v>
      </c>
      <c r="E20" s="23">
        <v>10</v>
      </c>
      <c r="F20" s="24">
        <f>C20*E20</f>
        <v>50</v>
      </c>
      <c r="G20" s="37">
        <v>0.04</v>
      </c>
      <c r="H20" s="26">
        <f>F21*G20+F21</f>
        <v>49.92</v>
      </c>
    </row>
    <row r="21" spans="1:12" ht="16.5" thickBot="1" x14ac:dyDescent="0.3">
      <c r="A21" s="27" t="s">
        <v>24</v>
      </c>
      <c r="B21" s="28" t="s">
        <v>16</v>
      </c>
      <c r="C21" s="29">
        <v>2</v>
      </c>
      <c r="D21" s="29"/>
      <c r="E21" s="29"/>
      <c r="F21" s="30">
        <f>F20-C21</f>
        <v>48</v>
      </c>
      <c r="G21" s="38"/>
      <c r="H21" s="32"/>
    </row>
    <row r="22" spans="1:12" ht="16.5" thickBot="1" x14ac:dyDescent="0.3">
      <c r="A22" s="33"/>
      <c r="B22" s="34"/>
      <c r="C22" s="34"/>
      <c r="D22" s="34"/>
      <c r="E22" s="34"/>
      <c r="F22" s="34"/>
      <c r="G22" s="34"/>
      <c r="H22" s="35"/>
    </row>
    <row r="23" spans="1:12" ht="15.75" x14ac:dyDescent="0.25">
      <c r="A23" s="39" t="s">
        <v>25</v>
      </c>
      <c r="B23" s="21" t="s">
        <v>26</v>
      </c>
      <c r="C23" s="21">
        <v>100</v>
      </c>
      <c r="D23" s="22" t="s">
        <v>27</v>
      </c>
      <c r="E23" s="23">
        <v>10</v>
      </c>
      <c r="F23" s="24">
        <f>C23*E23</f>
        <v>1000</v>
      </c>
      <c r="G23" s="25">
        <v>0.21</v>
      </c>
      <c r="H23" s="26">
        <f>F24*G23+F24</f>
        <v>1203.95</v>
      </c>
    </row>
    <row r="24" spans="1:12" ht="16.5" thickBot="1" x14ac:dyDescent="0.3">
      <c r="A24" s="40" t="s">
        <v>28</v>
      </c>
      <c r="B24" s="28" t="s">
        <v>16</v>
      </c>
      <c r="C24" s="29">
        <v>5</v>
      </c>
      <c r="D24" s="29"/>
      <c r="E24" s="29"/>
      <c r="F24" s="41">
        <f>F23-C24</f>
        <v>995</v>
      </c>
      <c r="G24" s="31"/>
      <c r="H24" s="32"/>
    </row>
    <row r="25" spans="1:12" ht="15.75" x14ac:dyDescent="0.25">
      <c r="A25" s="39" t="s">
        <v>25</v>
      </c>
      <c r="B25" s="21" t="s">
        <v>26</v>
      </c>
      <c r="C25" s="21">
        <v>100</v>
      </c>
      <c r="D25" s="22" t="s">
        <v>27</v>
      </c>
      <c r="E25" s="23">
        <v>10</v>
      </c>
      <c r="F25" s="24">
        <f>C25*E25</f>
        <v>1000</v>
      </c>
      <c r="G25" s="25">
        <v>7.0000000000000007E-2</v>
      </c>
      <c r="H25" s="26">
        <f>F26*G25+F26</f>
        <v>1064.6500000000001</v>
      </c>
    </row>
    <row r="26" spans="1:12" ht="16.5" thickBot="1" x14ac:dyDescent="0.3">
      <c r="A26" s="40" t="s">
        <v>28</v>
      </c>
      <c r="B26" s="28" t="s">
        <v>16</v>
      </c>
      <c r="C26" s="29">
        <v>5</v>
      </c>
      <c r="D26" s="29"/>
      <c r="E26" s="29"/>
      <c r="F26" s="41">
        <f>F25-C26</f>
        <v>995</v>
      </c>
      <c r="G26" s="31"/>
      <c r="H26" s="32"/>
    </row>
    <row r="27" spans="1:12" ht="15.75" x14ac:dyDescent="0.25">
      <c r="A27" s="39" t="s">
        <v>25</v>
      </c>
      <c r="B27" s="21" t="s">
        <v>26</v>
      </c>
      <c r="C27" s="21">
        <v>100</v>
      </c>
      <c r="D27" s="22" t="s">
        <v>27</v>
      </c>
      <c r="E27" s="23">
        <v>10</v>
      </c>
      <c r="F27" s="24">
        <f>C27*E27</f>
        <v>1000</v>
      </c>
      <c r="G27" s="25">
        <v>0.04</v>
      </c>
      <c r="H27" s="26">
        <f>F28*G27+F28</f>
        <v>1034.8</v>
      </c>
    </row>
    <row r="28" spans="1:12" ht="16.5" thickBot="1" x14ac:dyDescent="0.3">
      <c r="A28" s="40" t="s">
        <v>28</v>
      </c>
      <c r="B28" s="28" t="s">
        <v>16</v>
      </c>
      <c r="C28" s="29">
        <v>5</v>
      </c>
      <c r="D28" s="29"/>
      <c r="E28" s="29"/>
      <c r="F28" s="41">
        <f>F27-C28</f>
        <v>995</v>
      </c>
      <c r="G28" s="31"/>
      <c r="H28" s="32"/>
    </row>
    <row r="29" spans="1:12" ht="16.5" thickBot="1" x14ac:dyDescent="0.3">
      <c r="A29" s="33"/>
      <c r="B29" s="34"/>
      <c r="C29" s="34"/>
      <c r="D29" s="34"/>
      <c r="E29" s="34"/>
      <c r="F29" s="34"/>
      <c r="G29" s="34"/>
      <c r="H29" s="35"/>
    </row>
    <row r="30" spans="1:12" ht="15.75" x14ac:dyDescent="0.25">
      <c r="A30" s="39" t="s">
        <v>29</v>
      </c>
      <c r="B30" s="21" t="s">
        <v>30</v>
      </c>
      <c r="C30" s="21">
        <v>17</v>
      </c>
      <c r="D30" s="22" t="s">
        <v>31</v>
      </c>
      <c r="E30" s="23">
        <v>100</v>
      </c>
      <c r="F30" s="24">
        <f>C30*E30</f>
        <v>1700</v>
      </c>
      <c r="G30" s="37">
        <v>0.21</v>
      </c>
      <c r="H30" s="26">
        <f>F31*G30+F31</f>
        <v>2020.7</v>
      </c>
      <c r="L30" s="42"/>
    </row>
    <row r="31" spans="1:12" ht="16.5" thickBot="1" x14ac:dyDescent="0.3">
      <c r="A31" s="40" t="s">
        <v>32</v>
      </c>
      <c r="B31" s="28" t="s">
        <v>16</v>
      </c>
      <c r="C31" s="29">
        <v>30</v>
      </c>
      <c r="D31" s="29"/>
      <c r="E31" s="29"/>
      <c r="F31" s="41">
        <f>F30-C31</f>
        <v>1670</v>
      </c>
      <c r="G31" s="38"/>
      <c r="H31" s="32"/>
    </row>
    <row r="32" spans="1:12" ht="15.75" x14ac:dyDescent="0.25">
      <c r="A32" s="39" t="s">
        <v>29</v>
      </c>
      <c r="B32" s="21" t="s">
        <v>30</v>
      </c>
      <c r="C32" s="21">
        <v>8</v>
      </c>
      <c r="D32" s="22" t="s">
        <v>31</v>
      </c>
      <c r="E32" s="23">
        <v>100</v>
      </c>
      <c r="F32" s="24">
        <f>C32*E32</f>
        <v>800</v>
      </c>
      <c r="G32" s="37">
        <v>7.0000000000000007E-2</v>
      </c>
      <c r="H32" s="26">
        <f>F33*G32+F33</f>
        <v>823.9</v>
      </c>
    </row>
    <row r="33" spans="1:9" ht="16.5" thickBot="1" x14ac:dyDescent="0.3">
      <c r="A33" s="40" t="s">
        <v>32</v>
      </c>
      <c r="B33" s="28" t="s">
        <v>16</v>
      </c>
      <c r="C33" s="29">
        <v>30</v>
      </c>
      <c r="D33" s="29"/>
      <c r="E33" s="29"/>
      <c r="F33" s="41">
        <f>F32-C33</f>
        <v>770</v>
      </c>
      <c r="G33" s="38"/>
      <c r="H33" s="32"/>
    </row>
    <row r="34" spans="1:9" ht="15.75" x14ac:dyDescent="0.25">
      <c r="A34" s="39" t="s">
        <v>29</v>
      </c>
      <c r="B34" s="21" t="s">
        <v>30</v>
      </c>
      <c r="C34" s="21">
        <v>5</v>
      </c>
      <c r="D34" s="22" t="s">
        <v>31</v>
      </c>
      <c r="E34" s="23">
        <v>100</v>
      </c>
      <c r="F34" s="24">
        <f>C34*E34</f>
        <v>500</v>
      </c>
      <c r="G34" s="37">
        <v>0.04</v>
      </c>
      <c r="H34" s="26">
        <f>F35*G34+F35</f>
        <v>488.8</v>
      </c>
    </row>
    <row r="35" spans="1:9" ht="16.5" thickBot="1" x14ac:dyDescent="0.3">
      <c r="A35" s="40" t="s">
        <v>32</v>
      </c>
      <c r="B35" s="28" t="s">
        <v>16</v>
      </c>
      <c r="C35" s="29">
        <v>30</v>
      </c>
      <c r="D35" s="29"/>
      <c r="E35" s="29"/>
      <c r="F35" s="41">
        <f>F34-C35</f>
        <v>470</v>
      </c>
      <c r="G35" s="38"/>
      <c r="H35" s="32"/>
    </row>
    <row r="36" spans="1:9" ht="16.5" thickBot="1" x14ac:dyDescent="0.3">
      <c r="A36" s="33"/>
      <c r="B36" s="34"/>
      <c r="C36" s="34"/>
      <c r="D36" s="34"/>
      <c r="E36" s="34"/>
      <c r="F36" s="34"/>
      <c r="G36" s="34"/>
      <c r="H36" s="35"/>
    </row>
    <row r="37" spans="1:9" ht="16.5" thickBot="1" x14ac:dyDescent="0.3">
      <c r="A37" s="43" t="s">
        <v>33</v>
      </c>
      <c r="B37" s="44" t="s">
        <v>34</v>
      </c>
      <c r="C37" s="44">
        <v>17</v>
      </c>
      <c r="D37" s="45" t="s">
        <v>35</v>
      </c>
      <c r="E37" s="46">
        <v>30</v>
      </c>
      <c r="F37" s="47">
        <f>C37*E37</f>
        <v>510</v>
      </c>
      <c r="G37" s="48">
        <v>0.21</v>
      </c>
      <c r="H37" s="49">
        <f>F37*G37+F37</f>
        <v>617.1</v>
      </c>
    </row>
    <row r="38" spans="1:9" ht="16.5" thickBot="1" x14ac:dyDescent="0.3">
      <c r="A38" s="43" t="s">
        <v>33</v>
      </c>
      <c r="B38" s="44" t="s">
        <v>34</v>
      </c>
      <c r="C38" s="44">
        <v>8</v>
      </c>
      <c r="D38" s="45" t="s">
        <v>35</v>
      </c>
      <c r="E38" s="46">
        <v>30</v>
      </c>
      <c r="F38" s="47">
        <f>C38*E38</f>
        <v>240</v>
      </c>
      <c r="G38" s="48">
        <v>7.0000000000000007E-2</v>
      </c>
      <c r="H38" s="49">
        <f>F38*G38+F38</f>
        <v>256.8</v>
      </c>
    </row>
    <row r="39" spans="1:9" ht="16.5" thickBot="1" x14ac:dyDescent="0.3">
      <c r="A39" s="43" t="s">
        <v>33</v>
      </c>
      <c r="B39" s="44" t="s">
        <v>34</v>
      </c>
      <c r="C39" s="44">
        <v>5</v>
      </c>
      <c r="D39" s="45" t="s">
        <v>35</v>
      </c>
      <c r="E39" s="46">
        <v>30</v>
      </c>
      <c r="F39" s="47">
        <f>C39*E39</f>
        <v>150</v>
      </c>
      <c r="G39" s="48">
        <v>0.04</v>
      </c>
      <c r="H39" s="49">
        <f>F39*G39+F39</f>
        <v>156</v>
      </c>
    </row>
    <row r="40" spans="1:9" ht="16.5" thickBot="1" x14ac:dyDescent="0.3">
      <c r="A40" s="10"/>
      <c r="B40" s="11"/>
      <c r="C40" s="11"/>
      <c r="D40" s="11"/>
      <c r="E40" s="11"/>
      <c r="F40" s="11"/>
      <c r="G40" s="11"/>
      <c r="H40" s="12"/>
    </row>
    <row r="41" spans="1:9" ht="16.5" thickBot="1" x14ac:dyDescent="0.3">
      <c r="A41" s="50" t="s">
        <v>36</v>
      </c>
      <c r="B41" s="51"/>
      <c r="C41" s="51">
        <f>F42*(1+E12)</f>
        <v>9097.0999999999985</v>
      </c>
      <c r="D41" s="51"/>
      <c r="E41" s="51"/>
      <c r="F41" s="52">
        <f>F9+F11+F14+F16+F19+F21+F24+F26+F28+F31+F33+F35+F37+F38+F39</f>
        <v>8051</v>
      </c>
      <c r="G41" s="53"/>
      <c r="H41" s="54"/>
    </row>
    <row r="42" spans="1:9" s="58" customFormat="1" ht="16.5" thickBot="1" x14ac:dyDescent="0.3">
      <c r="A42" s="50" t="s">
        <v>37</v>
      </c>
      <c r="B42" s="51"/>
      <c r="C42" s="51">
        <f>F43*(1+E13)</f>
        <v>0</v>
      </c>
      <c r="D42" s="51"/>
      <c r="E42" s="51"/>
      <c r="F42" s="55">
        <f>H8+H10+H13+H15+H18+H20+H23+H25+H27+H30+H32+H34+H37+H38+H39</f>
        <v>9097.0999999999985</v>
      </c>
      <c r="G42" s="56"/>
      <c r="H42" s="57"/>
    </row>
    <row r="43" spans="1:9" s="58" customFormat="1" ht="16.5" thickBot="1" x14ac:dyDescent="0.3">
      <c r="A43" s="59" t="s">
        <v>38</v>
      </c>
      <c r="B43" s="60"/>
      <c r="C43" s="61"/>
      <c r="D43" s="62"/>
      <c r="E43" s="62"/>
      <c r="F43" s="62"/>
      <c r="G43" s="62"/>
      <c r="H43" s="63"/>
      <c r="I43" s="64"/>
    </row>
    <row r="47" spans="1:9" x14ac:dyDescent="0.25">
      <c r="E47" s="42"/>
    </row>
  </sheetData>
  <sheetProtection algorithmName="SHA-512" hashValue="L4U4slb4bpRsxS9txZlziEkj28BroBe0jU8dMFWwbNYc+UhsYr4ihpL8mxlRH733o9aHgDxL1XlzshqVc4Zeiw==" saltValue="qJS9fCxBFyRTf/V2RChSrA==" spinCount="100000" sheet="1" objects="1" scenarios="1" selectLockedCells="1" selectUnlockedCells="1"/>
  <mergeCells count="56">
    <mergeCell ref="A43:B43"/>
    <mergeCell ref="C43:H43"/>
    <mergeCell ref="A36:H36"/>
    <mergeCell ref="A40:H40"/>
    <mergeCell ref="A41:E41"/>
    <mergeCell ref="F41:H41"/>
    <mergeCell ref="A42:E42"/>
    <mergeCell ref="F42:H42"/>
    <mergeCell ref="G32:G33"/>
    <mergeCell ref="H32:H33"/>
    <mergeCell ref="C33:E33"/>
    <mergeCell ref="G34:G35"/>
    <mergeCell ref="H34:H35"/>
    <mergeCell ref="C35:E35"/>
    <mergeCell ref="G27:G28"/>
    <mergeCell ref="H27:H28"/>
    <mergeCell ref="C28:E28"/>
    <mergeCell ref="A29:H29"/>
    <mergeCell ref="G30:G31"/>
    <mergeCell ref="H30:H31"/>
    <mergeCell ref="C31:E31"/>
    <mergeCell ref="A22:H22"/>
    <mergeCell ref="G23:G24"/>
    <mergeCell ref="H23:H24"/>
    <mergeCell ref="C24:E24"/>
    <mergeCell ref="G25:G26"/>
    <mergeCell ref="H25:H26"/>
    <mergeCell ref="C26:E26"/>
    <mergeCell ref="A17:H17"/>
    <mergeCell ref="G18:G19"/>
    <mergeCell ref="H18:H19"/>
    <mergeCell ref="C19:E19"/>
    <mergeCell ref="G20:G21"/>
    <mergeCell ref="H20:H21"/>
    <mergeCell ref="C21:E21"/>
    <mergeCell ref="A12:H12"/>
    <mergeCell ref="G13:G14"/>
    <mergeCell ref="H13:H14"/>
    <mergeCell ref="C14:E14"/>
    <mergeCell ref="G15:G16"/>
    <mergeCell ref="H15:H16"/>
    <mergeCell ref="C16:E16"/>
    <mergeCell ref="A6:B6"/>
    <mergeCell ref="A7:H7"/>
    <mergeCell ref="G8:G9"/>
    <mergeCell ref="H8:H9"/>
    <mergeCell ref="C9:E9"/>
    <mergeCell ref="G10:G11"/>
    <mergeCell ref="H10:H11"/>
    <mergeCell ref="C11:E11"/>
    <mergeCell ref="A1:H1"/>
    <mergeCell ref="A2:H2"/>
    <mergeCell ref="A3:H3"/>
    <mergeCell ref="A4:C4"/>
    <mergeCell ref="D4:H4"/>
    <mergeCell ref="A5:H5"/>
  </mergeCells>
  <dataValidations count="2">
    <dataValidation type="decimal" allowBlank="1" showInputMessage="1" showErrorMessage="1" errorTitle="Introduzca un número decimal" error="Introduzca un número decimal" prompt="Introduzca el número de unidades requeridas" sqref="C29:C40" xr:uid="{6B5690AC-8316-4523-9714-8A21924A776C}">
      <formula1>0</formula1>
      <formula2>1000000</formula2>
    </dataValidation>
    <dataValidation type="decimal" showInputMessage="1" showErrorMessage="1" errorTitle="Introduzca un número decimal" error="Introduzca un número decimal" promptTitle="Equipo principal" prompt="Introduzca el número equipos principales requeridos_x000a_" sqref="C8:C11" xr:uid="{85D8C8AB-D06D-49C1-A371-839103D60821}">
      <formula1>0</formula1>
      <formula2>1000000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Ministerio de hacienda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Casas Cabrero, Pablo</dc:creator>
  <cp:lastModifiedBy>Casas Cabrero, Pablo</cp:lastModifiedBy>
  <dcterms:created xsi:type="dcterms:W3CDTF">2024-10-28T12:57:04Z</dcterms:created>
  <dcterms:modified xsi:type="dcterms:W3CDTF">2024-10-28T13:02:38Z</dcterms:modified>
</cp:coreProperties>
</file>